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2"/>
  </bookViews>
  <sheets>
    <sheet name="баланс" sheetId="1" r:id="rId1"/>
    <sheet name="отчет о прибыли" sheetId="2" r:id="rId2"/>
    <sheet name="нормативы" sheetId="3" r:id="rId3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<sst xmlns="http://schemas.openxmlformats.org/spreadsheetml/2006/main" count="95" uniqueCount="87">
  <si>
    <t xml:space="preserve">Бишкекский филиал Национального Банка Пакистана </t>
  </si>
  <si>
    <t>Прочие активы</t>
  </si>
  <si>
    <t>Прочие обязательства</t>
  </si>
  <si>
    <t>М. Наимулл Джан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</si>
  <si>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</si>
  <si>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</si>
  <si>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</si>
  <si>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</si>
  <si>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</si>
  <si>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</si>
  <si>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</si>
  <si>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</si>
  <si>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</si>
  <si>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</si>
  <si>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</si>
  <si>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</si>
  <si>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</si>
  <si>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</si>
  <si>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</si>
  <si>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</si>
  <si>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</si>
  <si>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</si>
  <si>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</si>
  <si>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</si>
  <si>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</si>
  <si>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</si>
  <si>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</si>
  <si>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</si>
  <si>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</si>
  <si>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</si>
  <si>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</si>
  <si>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</si>
  <si>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</si>
  <si>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</si>
  <si>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</si>
  <si>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</si>
  <si>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</si>
  <si>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</si>
  <si>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</si>
  <si>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</si>
  <si>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</si>
  <si>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</si>
  <si>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</si>
  <si>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</si>
  <si>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 xml:space="preserve">           Сведения о соблюдении экономических нормативов </t>
  </si>
  <si>
    <t>Наименование экономических нормативов и требований</t>
  </si>
  <si>
    <t xml:space="preserve">Установленное значение норматива  </t>
  </si>
  <si>
    <t>Фактическое значение норматива  (%)</t>
  </si>
  <si>
    <t>Максимальный размер риска на одного заемщика, не связанного с банком (К1.1)</t>
  </si>
  <si>
    <t>не более 20%</t>
  </si>
  <si>
    <t>Максимальный размер риска на одного заемщика, связанного с банком (К1.2)</t>
  </si>
  <si>
    <t>не более 15%</t>
  </si>
  <si>
    <t>Максимальный размер риска по межбанковским размещениям , не связанного с банком (К1.3)</t>
  </si>
  <si>
    <t>не более 30%</t>
  </si>
  <si>
    <t>Максимальный размер риска по межбанковским размещениям в банк,  связанный с банком (К1.4)</t>
  </si>
  <si>
    <t>Коэффициент адекватности суммарного капитала (К2.1)</t>
  </si>
  <si>
    <t>не менее 12%</t>
  </si>
  <si>
    <t>Коэффициент адекватности  капитала первого уровня (К2.2)</t>
  </si>
  <si>
    <t>не менее 6%</t>
  </si>
  <si>
    <t>Коэффициент левеража (К2.3)</t>
  </si>
  <si>
    <t>не менее 8%</t>
  </si>
  <si>
    <t>Норматив ликвидности банка (К3)</t>
  </si>
  <si>
    <t>не менее 30%</t>
  </si>
  <si>
    <t>Количество дней нарушений по суммарной величине длинных валютных позиций по всем валютам (К4.1)</t>
  </si>
  <si>
    <t>Количество дней нарушений по суммарной величинекоротких валютных позиций по всем валютам (К4.2)</t>
  </si>
  <si>
    <t xml:space="preserve">не более 20% </t>
  </si>
  <si>
    <t xml:space="preserve"> Генеральный менеджер    ___________________ Мухаммад Наимулла Джан</t>
  </si>
  <si>
    <t>Главный бухгалтер                      _________________        Ж. А.Табалдиева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</si>
  <si>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</si>
  <si>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</si>
  <si>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</si>
  <si>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</si>
  <si>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</si>
  <si>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</si>
  <si>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</si>
  <si>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</si>
  <si>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</si>
  <si>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</si>
  <si>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</si>
  <si>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на 30/04/08</t>
  </si>
  <si>
    <t>30/04/08</t>
  </si>
  <si>
    <t>на 30 апреля 2009 года</t>
  </si>
  <si>
    <t>на 30/04/09</t>
  </si>
  <si>
    <t xml:space="preserve">         по состоянию на 30 апреля 2009.</t>
  </si>
  <si>
    <t xml:space="preserve"> 31.12.2008</t>
  </si>
  <si>
    <t>30/04/09</t>
  </si>
  <si>
    <t>Отсроченный налог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</si>
</sst>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72" fontId="7" fillId="0" borderId="9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6">
      <selection activeCell="H43" sqref="H43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86" t="s">
        <v>0</v>
      </c>
      <c r="B1" s="1"/>
      <c r="C1" s="1"/>
      <c r="D1" s="1"/>
    </row>
    <row r="2" spans="1:8" ht="16.5" thickBot="1">
      <c r="A2" s="81"/>
      <c r="B2" s="81"/>
      <c r="C2" s="81"/>
      <c r="D2" s="81"/>
      <c r="E2" s="81"/>
      <c r="F2" s="82"/>
      <c r="G2" s="38"/>
      <c r="H2" s="38"/>
    </row>
    <row r="3" spans="1:8" ht="15.75">
      <c r="A3" s="83"/>
      <c r="B3" s="83"/>
      <c r="C3" s="83"/>
      <c r="D3" s="83"/>
      <c r="E3" s="83"/>
      <c r="F3" s="41"/>
      <c r="G3" s="12"/>
      <c r="H3" s="12"/>
    </row>
    <row r="4" spans="1:7" ht="15.75">
      <c r="A4" s="15" t="s">
        <v>23</v>
      </c>
      <c r="B4" s="15"/>
      <c r="C4" s="39"/>
      <c r="D4" s="39"/>
      <c r="E4" s="39"/>
      <c r="F4" s="39"/>
      <c r="G4" s="39"/>
    </row>
    <row r="5" spans="1:6" s="40" customFormat="1" ht="12.75">
      <c r="A5" s="4" t="s">
        <v>81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41"/>
      <c r="F6" s="11"/>
      <c r="H6" s="79" t="s">
        <v>78</v>
      </c>
    </row>
    <row r="7" spans="1:8" ht="13.5" thickBot="1">
      <c r="A7" s="42"/>
      <c r="B7" s="11"/>
      <c r="C7" s="42"/>
      <c r="D7" s="11"/>
      <c r="E7" s="42"/>
      <c r="F7" s="11"/>
      <c r="H7" s="80"/>
    </row>
    <row r="8" spans="1:8" ht="22.5" customHeight="1" thickTop="1">
      <c r="A8" s="43" t="s">
        <v>24</v>
      </c>
      <c r="B8" s="17"/>
      <c r="C8" s="43" t="s">
        <v>82</v>
      </c>
      <c r="D8" s="17"/>
      <c r="E8" s="43" t="s">
        <v>79</v>
      </c>
      <c r="F8" s="44" t="s">
        <v>25</v>
      </c>
      <c r="G8" s="45"/>
      <c r="H8" s="88" t="s">
        <v>84</v>
      </c>
    </row>
    <row r="9" spans="1:8" ht="12.75">
      <c r="A9" s="46" t="s">
        <v>26</v>
      </c>
      <c r="B9" s="46"/>
      <c r="C9" s="41"/>
      <c r="D9" s="41"/>
      <c r="E9" s="41"/>
      <c r="F9" s="47"/>
      <c r="H9" s="41"/>
    </row>
    <row r="10" spans="1:8" ht="12.75">
      <c r="A10" s="21" t="s">
        <v>27</v>
      </c>
      <c r="B10" s="21"/>
      <c r="C10" s="48">
        <v>44474</v>
      </c>
      <c r="D10" s="48"/>
      <c r="E10" s="48">
        <v>34289</v>
      </c>
      <c r="F10" s="49">
        <v>36547</v>
      </c>
      <c r="H10" s="48">
        <v>49484</v>
      </c>
    </row>
    <row r="11" spans="1:8" ht="25.5">
      <c r="A11" s="21" t="s">
        <v>69</v>
      </c>
      <c r="B11" s="21"/>
      <c r="C11" s="48">
        <v>74788</v>
      </c>
      <c r="D11" s="48"/>
      <c r="E11" s="48">
        <v>44321</v>
      </c>
      <c r="F11" s="49">
        <v>392</v>
      </c>
      <c r="H11" s="48">
        <v>101772</v>
      </c>
    </row>
    <row r="12" spans="1:8" ht="12.75">
      <c r="A12" s="21" t="s">
        <v>74</v>
      </c>
      <c r="B12" s="21"/>
      <c r="C12" s="48">
        <f>383737+167553+113</f>
        <v>551403</v>
      </c>
      <c r="D12" s="48"/>
      <c r="E12" s="48">
        <f>113341+164631+1821</f>
        <v>279793</v>
      </c>
      <c r="F12" s="49">
        <v>157459</v>
      </c>
      <c r="H12" s="48">
        <v>463068</v>
      </c>
    </row>
    <row r="13" spans="1:8" ht="12.75">
      <c r="A13" s="21" t="s">
        <v>68</v>
      </c>
      <c r="B13" s="21"/>
      <c r="C13" s="48">
        <v>3163</v>
      </c>
      <c r="D13" s="48"/>
      <c r="E13" s="48">
        <v>0</v>
      </c>
      <c r="F13" s="49"/>
      <c r="H13" s="48">
        <v>0</v>
      </c>
    </row>
    <row r="14" spans="1:8" ht="25.5">
      <c r="A14" s="21" t="s">
        <v>28</v>
      </c>
      <c r="B14" s="21"/>
      <c r="C14" s="48">
        <v>47716</v>
      </c>
      <c r="D14" s="48"/>
      <c r="E14" s="48">
        <v>37359</v>
      </c>
      <c r="F14" s="49">
        <v>3851</v>
      </c>
      <c r="H14" s="48">
        <v>50273</v>
      </c>
    </row>
    <row r="15" spans="1:8" ht="12.75">
      <c r="A15" s="21" t="s">
        <v>70</v>
      </c>
      <c r="B15" s="21"/>
      <c r="C15" s="48">
        <f>202778</f>
        <v>202778</v>
      </c>
      <c r="D15" s="48"/>
      <c r="E15" s="48">
        <f>173102</f>
        <v>173102</v>
      </c>
      <c r="F15" s="49">
        <v>110513</v>
      </c>
      <c r="H15" s="48">
        <v>193149</v>
      </c>
    </row>
    <row r="16" spans="1:8" ht="12.75">
      <c r="A16" s="21" t="s">
        <v>29</v>
      </c>
      <c r="B16" s="21"/>
      <c r="C16" s="48">
        <f>87048+152</f>
        <v>87200</v>
      </c>
      <c r="D16" s="48"/>
      <c r="E16" s="48">
        <v>53629</v>
      </c>
      <c r="F16" s="49">
        <v>2106</v>
      </c>
      <c r="H16" s="48">
        <v>95887</v>
      </c>
    </row>
    <row r="17" spans="1:8" ht="25.5">
      <c r="A17" s="21" t="s">
        <v>30</v>
      </c>
      <c r="B17" s="21"/>
      <c r="C17" s="48">
        <f>-1926</f>
        <v>-1926</v>
      </c>
      <c r="D17" s="48"/>
      <c r="E17" s="48">
        <v>-1073</v>
      </c>
      <c r="F17" s="49">
        <v>-33</v>
      </c>
      <c r="H17" s="48">
        <v>-1916</v>
      </c>
    </row>
    <row r="18" spans="1:8" ht="12.75">
      <c r="A18" s="21" t="s">
        <v>31</v>
      </c>
      <c r="B18" s="21"/>
      <c r="C18" s="48">
        <f>C16+C17</f>
        <v>85274</v>
      </c>
      <c r="D18" s="48"/>
      <c r="E18" s="48">
        <f>E16+E17</f>
        <v>52556</v>
      </c>
      <c r="F18" s="48">
        <f>F16+F17</f>
        <v>2073</v>
      </c>
      <c r="G18" s="48"/>
      <c r="H18" s="48">
        <v>93971</v>
      </c>
    </row>
    <row r="19" spans="1:8" ht="12.75">
      <c r="A19" s="51" t="s">
        <v>32</v>
      </c>
      <c r="B19" s="51"/>
      <c r="C19" s="5">
        <v>21052</v>
      </c>
      <c r="D19" s="5"/>
      <c r="E19" s="5">
        <v>21721</v>
      </c>
      <c r="F19" s="52">
        <v>23047</v>
      </c>
      <c r="H19" s="5">
        <v>21281</v>
      </c>
    </row>
    <row r="20" spans="1:11" ht="12.75">
      <c r="A20" s="51" t="s">
        <v>33</v>
      </c>
      <c r="B20" s="51"/>
      <c r="C20" s="5">
        <v>144</v>
      </c>
      <c r="D20" s="5"/>
      <c r="E20" s="5">
        <v>251</v>
      </c>
      <c r="F20" s="52">
        <v>52</v>
      </c>
      <c r="H20" s="5">
        <v>183</v>
      </c>
      <c r="K20" s="89">
        <f>C22-1045127</f>
        <v>1</v>
      </c>
    </row>
    <row r="21" spans="1:8" ht="12.75">
      <c r="A21" s="21" t="s">
        <v>1</v>
      </c>
      <c r="B21" s="21"/>
      <c r="C21" s="48">
        <v>14336</v>
      </c>
      <c r="D21" s="48"/>
      <c r="E21" s="48">
        <v>1702</v>
      </c>
      <c r="F21" s="49">
        <v>1752</v>
      </c>
      <c r="H21" s="48">
        <v>283</v>
      </c>
    </row>
    <row r="22" spans="1:8" ht="13.5" thickBot="1">
      <c r="A22" s="53" t="s">
        <v>34</v>
      </c>
      <c r="B22" s="30"/>
      <c r="C22" s="54">
        <f>C10++C11+C12+C13+C14+C15+C18+C19+C20+C21</f>
        <v>1045128</v>
      </c>
      <c r="D22" s="50"/>
      <c r="E22" s="54">
        <f>E10++E11+E12+E13+E14+E15+E18+E19+E20+E21</f>
        <v>645094</v>
      </c>
      <c r="F22" s="55" t="e">
        <f>#REF!+#REF!+#REF!+#REF!+#REF!+F14+#REF!+F15+F16+F17+F19+F20+#REF!+#REF!+#REF!+F21</f>
        <v>#REF!</v>
      </c>
      <c r="H22" s="54">
        <v>973464</v>
      </c>
    </row>
    <row r="23" spans="1:8" ht="13.5" thickTop="1">
      <c r="A23" s="30"/>
      <c r="B23" s="30"/>
      <c r="C23" s="50"/>
      <c r="D23" s="50"/>
      <c r="E23" s="50"/>
      <c r="F23" s="56"/>
      <c r="H23" s="50"/>
    </row>
    <row r="24" spans="1:8" ht="12.75">
      <c r="A24" s="57" t="s">
        <v>35</v>
      </c>
      <c r="B24" s="57"/>
      <c r="C24" s="5"/>
      <c r="D24" s="5"/>
      <c r="E24" s="5"/>
      <c r="F24" s="58"/>
      <c r="H24" s="5"/>
    </row>
    <row r="25" spans="1:256" s="12" customFormat="1" ht="12.75">
      <c r="A25" s="21" t="s">
        <v>72</v>
      </c>
      <c r="B25" s="21"/>
      <c r="C25" s="48">
        <v>69031</v>
      </c>
      <c r="D25" s="48"/>
      <c r="E25" s="48">
        <v>58308</v>
      </c>
      <c r="F25" s="49">
        <v>11279</v>
      </c>
      <c r="G25" s="59"/>
      <c r="H25" s="48">
        <v>63069</v>
      </c>
      <c r="I25" s="61"/>
      <c r="J25" s="61"/>
      <c r="K25" s="62"/>
      <c r="L25" s="59"/>
      <c r="M25" s="60"/>
      <c r="N25" s="61"/>
      <c r="O25" s="61"/>
      <c r="P25" s="62"/>
      <c r="Q25" s="59"/>
      <c r="R25" s="60"/>
      <c r="S25" s="61"/>
      <c r="T25" s="61"/>
      <c r="U25" s="62"/>
      <c r="V25" s="59"/>
      <c r="W25" s="60"/>
      <c r="X25" s="61"/>
      <c r="Y25" s="61"/>
      <c r="Z25" s="62"/>
      <c r="AA25" s="59"/>
      <c r="AB25" s="60"/>
      <c r="AC25" s="61"/>
      <c r="AD25" s="61"/>
      <c r="AE25" s="62"/>
      <c r="AF25" s="59"/>
      <c r="AG25" s="60"/>
      <c r="AH25" s="61"/>
      <c r="AI25" s="61"/>
      <c r="AJ25" s="62"/>
      <c r="AK25" s="59"/>
      <c r="AL25" s="60"/>
      <c r="AM25" s="61"/>
      <c r="AN25" s="61"/>
      <c r="AO25" s="62"/>
      <c r="AP25" s="59"/>
      <c r="AQ25" s="60"/>
      <c r="AR25" s="61"/>
      <c r="AS25" s="61"/>
      <c r="AT25" s="62"/>
      <c r="AU25" s="59"/>
      <c r="AV25" s="60"/>
      <c r="AW25" s="61"/>
      <c r="AX25" s="61"/>
      <c r="AY25" s="62"/>
      <c r="AZ25" s="59"/>
      <c r="BA25" s="60"/>
      <c r="BB25" s="61"/>
      <c r="BC25" s="61"/>
      <c r="BD25" s="62"/>
      <c r="BE25" s="59"/>
      <c r="BF25" s="60"/>
      <c r="BG25" s="61"/>
      <c r="BH25" s="61"/>
      <c r="BI25" s="62"/>
      <c r="BJ25" s="59"/>
      <c r="BK25" s="60"/>
      <c r="BL25" s="61"/>
      <c r="BM25" s="61"/>
      <c r="BN25" s="62"/>
      <c r="BO25" s="59"/>
      <c r="BP25" s="60"/>
      <c r="BQ25" s="61"/>
      <c r="BR25" s="61"/>
      <c r="BS25" s="62"/>
      <c r="BT25" s="59"/>
      <c r="BU25" s="60"/>
      <c r="BV25" s="61"/>
      <c r="BW25" s="61"/>
      <c r="BX25" s="62"/>
      <c r="BY25" s="59"/>
      <c r="BZ25" s="60"/>
      <c r="CA25" s="61"/>
      <c r="CB25" s="61"/>
      <c r="CC25" s="62"/>
      <c r="CD25" s="59"/>
      <c r="CE25" s="60"/>
      <c r="CF25" s="61"/>
      <c r="CG25" s="61"/>
      <c r="CH25" s="62"/>
      <c r="CI25" s="59"/>
      <c r="CJ25" s="60"/>
      <c r="CK25" s="61"/>
      <c r="CL25" s="61"/>
      <c r="CM25" s="62"/>
      <c r="CN25" s="59"/>
      <c r="CO25" s="60"/>
      <c r="CP25" s="61"/>
      <c r="CQ25" s="61"/>
      <c r="CR25" s="62"/>
      <c r="CS25" s="59"/>
      <c r="CT25" s="60"/>
      <c r="CU25" s="61"/>
      <c r="CV25" s="61"/>
      <c r="CW25" s="62"/>
      <c r="CX25" s="59"/>
      <c r="CY25" s="60"/>
      <c r="CZ25" s="61"/>
      <c r="DA25" s="61"/>
      <c r="DB25" s="62"/>
      <c r="DC25" s="59"/>
      <c r="DD25" s="60"/>
      <c r="DE25" s="61"/>
      <c r="DF25" s="61"/>
      <c r="DG25" s="62"/>
      <c r="DH25" s="59"/>
      <c r="DI25" s="60"/>
      <c r="DJ25" s="61"/>
      <c r="DK25" s="61"/>
      <c r="DL25" s="62"/>
      <c r="DM25" s="59"/>
      <c r="DN25" s="60"/>
      <c r="DO25" s="61"/>
      <c r="DP25" s="61"/>
      <c r="DQ25" s="62"/>
      <c r="DR25" s="59"/>
      <c r="DS25" s="60"/>
      <c r="DT25" s="61"/>
      <c r="DU25" s="61"/>
      <c r="DV25" s="62"/>
      <c r="DW25" s="59"/>
      <c r="DX25" s="60"/>
      <c r="DY25" s="61"/>
      <c r="DZ25" s="61"/>
      <c r="EA25" s="62"/>
      <c r="EB25" s="59"/>
      <c r="EC25" s="60"/>
      <c r="ED25" s="61"/>
      <c r="EE25" s="61"/>
      <c r="EF25" s="62"/>
      <c r="EG25" s="59"/>
      <c r="EH25" s="60"/>
      <c r="EI25" s="61"/>
      <c r="EJ25" s="61"/>
      <c r="EK25" s="62"/>
      <c r="EL25" s="59"/>
      <c r="EM25" s="60"/>
      <c r="EN25" s="61"/>
      <c r="EO25" s="61"/>
      <c r="EP25" s="62"/>
      <c r="EQ25" s="59"/>
      <c r="ER25" s="60"/>
      <c r="ES25" s="61"/>
      <c r="ET25" s="61"/>
      <c r="EU25" s="62"/>
      <c r="EV25" s="59"/>
      <c r="EW25" s="60"/>
      <c r="EX25" s="61"/>
      <c r="EY25" s="61"/>
      <c r="EZ25" s="62"/>
      <c r="FA25" s="59"/>
      <c r="FB25" s="60"/>
      <c r="FC25" s="61"/>
      <c r="FD25" s="61"/>
      <c r="FE25" s="62"/>
      <c r="FF25" s="59"/>
      <c r="FG25" s="60"/>
      <c r="FH25" s="61"/>
      <c r="FI25" s="61"/>
      <c r="FJ25" s="62"/>
      <c r="FK25" s="59"/>
      <c r="FL25" s="60"/>
      <c r="FM25" s="61"/>
      <c r="FN25" s="61"/>
      <c r="FO25" s="62"/>
      <c r="FP25" s="59"/>
      <c r="FQ25" s="60"/>
      <c r="FR25" s="61"/>
      <c r="FS25" s="61"/>
      <c r="FT25" s="62"/>
      <c r="FU25" s="59"/>
      <c r="FV25" s="60"/>
      <c r="FW25" s="61"/>
      <c r="FX25" s="61"/>
      <c r="FY25" s="62"/>
      <c r="FZ25" s="59"/>
      <c r="GA25" s="60"/>
      <c r="GB25" s="61"/>
      <c r="GC25" s="61"/>
      <c r="GD25" s="62"/>
      <c r="GE25" s="59"/>
      <c r="GF25" s="60"/>
      <c r="GG25" s="61"/>
      <c r="GH25" s="61"/>
      <c r="GI25" s="62"/>
      <c r="GJ25" s="59"/>
      <c r="GK25" s="60"/>
      <c r="GL25" s="61"/>
      <c r="GM25" s="61"/>
      <c r="GN25" s="62"/>
      <c r="GO25" s="59"/>
      <c r="GP25" s="60"/>
      <c r="GQ25" s="61"/>
      <c r="GR25" s="61"/>
      <c r="GS25" s="62"/>
      <c r="GT25" s="59"/>
      <c r="GU25" s="60"/>
      <c r="GV25" s="61"/>
      <c r="GW25" s="61"/>
      <c r="GX25" s="62"/>
      <c r="GY25" s="59"/>
      <c r="GZ25" s="60"/>
      <c r="HA25" s="61"/>
      <c r="HB25" s="61"/>
      <c r="HC25" s="62"/>
      <c r="HD25" s="59"/>
      <c r="HE25" s="60"/>
      <c r="HF25" s="61"/>
      <c r="HG25" s="61"/>
      <c r="HH25" s="62"/>
      <c r="HI25" s="59"/>
      <c r="HJ25" s="60"/>
      <c r="HK25" s="61"/>
      <c r="HL25" s="61"/>
      <c r="HM25" s="62"/>
      <c r="HN25" s="59"/>
      <c r="HO25" s="60"/>
      <c r="HP25" s="61"/>
      <c r="HQ25" s="61"/>
      <c r="HR25" s="62"/>
      <c r="HS25" s="59"/>
      <c r="HT25" s="60"/>
      <c r="HU25" s="61"/>
      <c r="HV25" s="61"/>
      <c r="HW25" s="62"/>
      <c r="HX25" s="59"/>
      <c r="HY25" s="60"/>
      <c r="HZ25" s="61"/>
      <c r="IA25" s="61"/>
      <c r="IB25" s="62"/>
      <c r="IC25" s="59"/>
      <c r="ID25" s="60"/>
      <c r="IE25" s="61"/>
      <c r="IF25" s="61"/>
      <c r="IG25" s="62"/>
      <c r="IH25" s="59"/>
      <c r="II25" s="60"/>
      <c r="IJ25" s="61"/>
      <c r="IK25" s="61"/>
      <c r="IL25" s="62"/>
      <c r="IM25" s="59"/>
      <c r="IN25" s="60"/>
      <c r="IO25" s="61"/>
      <c r="IP25" s="61"/>
      <c r="IQ25" s="62"/>
      <c r="IR25" s="59"/>
      <c r="IS25" s="60"/>
      <c r="IT25" s="61"/>
      <c r="IU25" s="61"/>
      <c r="IV25" s="62"/>
    </row>
    <row r="26" spans="1:256" s="12" customFormat="1" ht="12.75">
      <c r="A26" s="12" t="s">
        <v>73</v>
      </c>
      <c r="C26" s="41">
        <v>0</v>
      </c>
      <c r="E26" s="41">
        <v>0</v>
      </c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21" t="s">
        <v>71</v>
      </c>
      <c r="B27" s="21"/>
      <c r="C27" s="48">
        <f>713332+27</f>
        <v>713359</v>
      </c>
      <c r="D27" s="48"/>
      <c r="E27" s="48">
        <f>375474+2</f>
        <v>375476</v>
      </c>
      <c r="F27" s="49"/>
      <c r="G27" s="85"/>
      <c r="H27" s="48">
        <v>674032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8" ht="12.75">
      <c r="A28" s="51" t="s">
        <v>36</v>
      </c>
      <c r="B28" s="51"/>
      <c r="C28" s="5">
        <v>888</v>
      </c>
      <c r="D28" s="5"/>
      <c r="E28" s="5">
        <v>821</v>
      </c>
      <c r="F28" s="52">
        <v>994</v>
      </c>
      <c r="H28" s="5">
        <v>888</v>
      </c>
    </row>
    <row r="29" spans="1:8" ht="12.75">
      <c r="A29" s="21" t="s">
        <v>2</v>
      </c>
      <c r="B29" s="21"/>
      <c r="C29" s="48">
        <f>41234+2</f>
        <v>41236</v>
      </c>
      <c r="D29" s="48"/>
      <c r="E29" s="48">
        <f>44737+4</f>
        <v>44741</v>
      </c>
      <c r="F29" s="49">
        <v>720</v>
      </c>
      <c r="H29" s="48">
        <v>37242</v>
      </c>
    </row>
    <row r="30" spans="1:8" ht="12.75">
      <c r="A30" s="51" t="s">
        <v>43</v>
      </c>
      <c r="B30" s="51"/>
      <c r="C30" s="5">
        <f>147653+2050</f>
        <v>149703</v>
      </c>
      <c r="D30" s="5"/>
      <c r="E30" s="5">
        <f>1211+128017</f>
        <v>129228</v>
      </c>
      <c r="F30" s="52">
        <v>130713</v>
      </c>
      <c r="H30" s="5">
        <v>138506</v>
      </c>
    </row>
    <row r="31" spans="1:8" ht="12.75">
      <c r="A31" s="63" t="s">
        <v>37</v>
      </c>
      <c r="B31" s="30"/>
      <c r="C31" s="64">
        <f>C25+C26+C27+C28+C29+C30</f>
        <v>974217</v>
      </c>
      <c r="D31" s="50"/>
      <c r="E31" s="64">
        <f>E25+E26+E27+E28+E29+E30</f>
        <v>608574</v>
      </c>
      <c r="F31" s="55" t="e">
        <f>#REF!+#REF!+#REF!+#REF!+#REF!+#REF!+#REF!+#REF!+F29+F30+F28</f>
        <v>#REF!</v>
      </c>
      <c r="H31" s="64">
        <v>913737</v>
      </c>
    </row>
    <row r="32" spans="1:8" ht="12.75">
      <c r="A32" s="30"/>
      <c r="B32" s="30"/>
      <c r="C32" s="50"/>
      <c r="D32" s="50"/>
      <c r="E32" s="50"/>
      <c r="F32" s="55"/>
      <c r="H32" s="50"/>
    </row>
    <row r="33" spans="1:8" ht="12.75">
      <c r="A33" s="65" t="s">
        <v>38</v>
      </c>
      <c r="B33" s="65"/>
      <c r="C33" s="5"/>
      <c r="D33" s="5"/>
      <c r="E33" s="5"/>
      <c r="F33" s="52"/>
      <c r="H33" s="5"/>
    </row>
    <row r="34" spans="1:8" ht="12.75">
      <c r="A34" s="51" t="s">
        <v>39</v>
      </c>
      <c r="B34" s="51"/>
      <c r="C34" s="5">
        <v>0</v>
      </c>
      <c r="D34" s="5"/>
      <c r="E34" s="5">
        <v>0</v>
      </c>
      <c r="F34" s="52"/>
      <c r="H34" s="5">
        <v>0</v>
      </c>
    </row>
    <row r="35" spans="1:8" ht="12.75">
      <c r="A35" s="51" t="s">
        <v>40</v>
      </c>
      <c r="B35" s="51"/>
      <c r="C35" s="5">
        <v>70911</v>
      </c>
      <c r="D35" s="5"/>
      <c r="E35" s="5">
        <v>36520</v>
      </c>
      <c r="F35" s="52">
        <v>8214</v>
      </c>
      <c r="H35" s="5">
        <v>59727</v>
      </c>
    </row>
    <row r="36" spans="1:8" ht="12.75">
      <c r="A36" s="30" t="s">
        <v>41</v>
      </c>
      <c r="B36" s="30"/>
      <c r="C36" s="50">
        <f>C34+C35</f>
        <v>70911</v>
      </c>
      <c r="D36" s="50"/>
      <c r="E36" s="50">
        <f>E34+E35</f>
        <v>36520</v>
      </c>
      <c r="F36" s="55" t="e">
        <f>F34+#REF!+#REF!+#REF!+#REF!+#REF!+#REF!+#REF!+F35-#REF!</f>
        <v>#REF!</v>
      </c>
      <c r="H36" s="50">
        <v>59727</v>
      </c>
    </row>
    <row r="37" spans="1:8" ht="13.5" thickBot="1">
      <c r="A37" s="53" t="s">
        <v>42</v>
      </c>
      <c r="B37" s="30"/>
      <c r="C37" s="54">
        <f>C36+C31</f>
        <v>1045128</v>
      </c>
      <c r="D37" s="50"/>
      <c r="E37" s="54">
        <f>E36+E31</f>
        <v>645094</v>
      </c>
      <c r="F37" s="55" t="e">
        <f>F31+#REF!+F36</f>
        <v>#REF!</v>
      </c>
      <c r="H37" s="54">
        <v>973464</v>
      </c>
    </row>
    <row r="38" spans="1:6" ht="13.5" thickTop="1">
      <c r="A38" s="41"/>
      <c r="B38" s="41"/>
      <c r="C38" s="41"/>
      <c r="D38" s="41"/>
      <c r="E38" s="41"/>
      <c r="F38" s="11"/>
    </row>
    <row r="39" spans="1:6" ht="13.5">
      <c r="A39" s="10" t="s">
        <v>20</v>
      </c>
      <c r="B39" s="36"/>
      <c r="C39" s="10" t="s">
        <v>3</v>
      </c>
      <c r="D39" s="36"/>
      <c r="E39" s="36"/>
      <c r="F39" s="66"/>
    </row>
    <row r="40" spans="1:6" ht="13.5">
      <c r="A40" s="36"/>
      <c r="B40" s="36"/>
      <c r="C40" s="36"/>
      <c r="D40" s="36"/>
      <c r="E40" s="36"/>
      <c r="F40" s="66"/>
    </row>
    <row r="41" spans="1:6" ht="12.75">
      <c r="A41" s="10" t="s">
        <v>21</v>
      </c>
      <c r="B41" s="10"/>
      <c r="C41" s="10" t="s">
        <v>4</v>
      </c>
      <c r="D41" s="10"/>
      <c r="E41" s="10"/>
      <c r="F41" s="11"/>
    </row>
    <row r="42" spans="1:6" ht="12.75">
      <c r="A42" s="10"/>
      <c r="B42" s="10"/>
      <c r="C42" s="10"/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6">
      <selection activeCell="E33" sqref="E33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86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5</v>
      </c>
      <c r="B4" s="15"/>
    </row>
    <row r="5" spans="1:2" ht="12.75">
      <c r="A5" s="4" t="str">
        <f>баланс!A5</f>
        <v>на 30 апреля 2009 года</v>
      </c>
      <c r="B5" s="4"/>
    </row>
    <row r="6" spans="1:5" ht="12.75">
      <c r="A6" s="4"/>
      <c r="B6" s="4"/>
      <c r="E6" s="87" t="s">
        <v>78</v>
      </c>
    </row>
    <row r="8" spans="1:5" ht="18.75" customHeight="1">
      <c r="A8" s="16" t="s">
        <v>6</v>
      </c>
      <c r="B8" s="17"/>
      <c r="C8" s="84" t="s">
        <v>85</v>
      </c>
      <c r="D8" s="18"/>
      <c r="E8" s="84" t="s">
        <v>80</v>
      </c>
    </row>
    <row r="9" spans="1:5" ht="12.75">
      <c r="A9" s="19" t="s">
        <v>7</v>
      </c>
      <c r="B9" s="19"/>
      <c r="C9" s="6">
        <v>15133</v>
      </c>
      <c r="D9" s="6"/>
      <c r="E9" s="6">
        <v>10472</v>
      </c>
    </row>
    <row r="10" spans="1:5" ht="12.75">
      <c r="A10" s="19" t="s">
        <v>8</v>
      </c>
      <c r="B10" s="19"/>
      <c r="C10" s="6">
        <v>-975</v>
      </c>
      <c r="D10" s="6"/>
      <c r="E10" s="6">
        <v>-514</v>
      </c>
    </row>
    <row r="11" spans="1:5" ht="38.25">
      <c r="A11" s="20" t="s">
        <v>9</v>
      </c>
      <c r="B11" s="20"/>
      <c r="C11" s="6">
        <v>14158</v>
      </c>
      <c r="D11" s="6"/>
      <c r="E11" s="6">
        <v>9958</v>
      </c>
    </row>
    <row r="12" spans="1:5" ht="25.5">
      <c r="A12" s="21" t="s">
        <v>10</v>
      </c>
      <c r="B12" s="21"/>
      <c r="C12" s="8">
        <v>154</v>
      </c>
      <c r="D12" s="8"/>
      <c r="E12" s="8">
        <v>-292</v>
      </c>
    </row>
    <row r="13" spans="1:5" ht="19.5" customHeight="1">
      <c r="A13" s="22" t="s">
        <v>11</v>
      </c>
      <c r="B13" s="23"/>
      <c r="C13" s="7">
        <v>14312</v>
      </c>
      <c r="D13" s="8"/>
      <c r="E13" s="7">
        <v>9666</v>
      </c>
    </row>
    <row r="14" spans="1:5" ht="19.5" customHeight="1">
      <c r="A14" s="24" t="s">
        <v>75</v>
      </c>
      <c r="B14" s="24"/>
      <c r="C14" s="8">
        <v>4836</v>
      </c>
      <c r="D14" s="8"/>
      <c r="E14" s="8">
        <v>4015</v>
      </c>
    </row>
    <row r="15" spans="1:5" ht="19.5" customHeight="1">
      <c r="A15" s="24" t="s">
        <v>76</v>
      </c>
      <c r="B15" s="24"/>
      <c r="C15" s="8">
        <v>-189</v>
      </c>
      <c r="D15" s="8"/>
      <c r="E15" s="8">
        <v>-64</v>
      </c>
    </row>
    <row r="16" spans="1:5" ht="19.5" customHeight="1">
      <c r="A16" s="24" t="s">
        <v>77</v>
      </c>
      <c r="B16" s="24"/>
      <c r="C16" s="8">
        <v>2682</v>
      </c>
      <c r="D16" s="8"/>
      <c r="E16" s="8">
        <v>1751</v>
      </c>
    </row>
    <row r="17" spans="1:5" ht="19.5" customHeight="1">
      <c r="A17" s="24" t="s">
        <v>12</v>
      </c>
      <c r="B17" s="24"/>
      <c r="C17" s="8">
        <v>100</v>
      </c>
      <c r="D17" s="8"/>
      <c r="E17" s="8">
        <v>0</v>
      </c>
    </row>
    <row r="18" spans="1:5" ht="19.5" customHeight="1">
      <c r="A18" s="23" t="s">
        <v>13</v>
      </c>
      <c r="B18" s="24"/>
      <c r="C18" s="8">
        <v>7429</v>
      </c>
      <c r="D18" s="8"/>
      <c r="E18" s="8">
        <v>5702</v>
      </c>
    </row>
    <row r="19" spans="1:5" ht="12.75">
      <c r="A19" s="25" t="s">
        <v>14</v>
      </c>
      <c r="B19" s="19"/>
      <c r="C19" s="26">
        <v>21741</v>
      </c>
      <c r="D19" s="26"/>
      <c r="E19" s="26">
        <v>15368</v>
      </c>
    </row>
    <row r="20" spans="1:5" ht="12.75">
      <c r="A20" s="27" t="s">
        <v>15</v>
      </c>
      <c r="B20" s="19"/>
      <c r="C20" s="28">
        <v>-6049</v>
      </c>
      <c r="D20" s="6"/>
      <c r="E20" s="28">
        <v>-4902</v>
      </c>
    </row>
    <row r="21" spans="1:5" ht="42" customHeight="1">
      <c r="A21" s="29" t="s">
        <v>16</v>
      </c>
      <c r="B21" s="30"/>
      <c r="C21" s="31">
        <v>15692</v>
      </c>
      <c r="D21" s="31"/>
      <c r="E21" s="31">
        <v>10466</v>
      </c>
    </row>
    <row r="22" spans="1:5" ht="12.75">
      <c r="A22" s="21" t="s">
        <v>17</v>
      </c>
      <c r="B22" s="21"/>
      <c r="C22" s="8">
        <v>-1643</v>
      </c>
      <c r="D22" s="8"/>
      <c r="E22" s="8">
        <v>-1054</v>
      </c>
    </row>
    <row r="23" spans="1:5" ht="12.75">
      <c r="A23" s="21" t="s">
        <v>86</v>
      </c>
      <c r="B23" s="21"/>
      <c r="C23" s="8">
        <v>0</v>
      </c>
      <c r="D23" s="8"/>
      <c r="E23" s="8">
        <v>0</v>
      </c>
    </row>
    <row r="24" spans="1:5" ht="12.75">
      <c r="A24" s="21" t="s">
        <v>18</v>
      </c>
      <c r="B24" s="21"/>
      <c r="C24" s="8">
        <v>-1643</v>
      </c>
      <c r="D24" s="8"/>
      <c r="E24" s="8">
        <v>-1054</v>
      </c>
    </row>
    <row r="25" spans="1:7" ht="13.5" thickBot="1">
      <c r="A25" s="32" t="s">
        <v>19</v>
      </c>
      <c r="B25" s="19"/>
      <c r="C25" s="33">
        <v>14049</v>
      </c>
      <c r="D25" s="33"/>
      <c r="E25" s="33">
        <v>9412</v>
      </c>
      <c r="G25" s="90"/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3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4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3"/>
  <sheetViews>
    <sheetView tabSelected="1" workbookViewId="0" topLeftCell="A9">
      <selection activeCell="C29" sqref="C29"/>
    </sheetView>
  </sheetViews>
  <sheetFormatPr defaultColWidth="9.00390625" defaultRowHeight="12.75"/>
  <cols>
    <col min="1" max="1" width="40.75390625" style="0" customWidth="1"/>
    <col min="2" max="2" width="13.75390625" style="0" customWidth="1"/>
    <col min="3" max="3" width="13.25390625" style="0" customWidth="1"/>
  </cols>
  <sheetData>
    <row r="4" spans="1:3" ht="12.75">
      <c r="A4" s="14" t="s">
        <v>44</v>
      </c>
      <c r="B4" s="11"/>
      <c r="C4" s="11"/>
    </row>
    <row r="5" spans="1:3" ht="12.75">
      <c r="A5" s="14" t="s">
        <v>83</v>
      </c>
      <c r="B5" s="11"/>
      <c r="C5" s="11"/>
    </row>
    <row r="6" spans="1:3" ht="13.5" thickBot="1">
      <c r="A6" s="14"/>
      <c r="B6" s="11"/>
      <c r="C6" s="11"/>
    </row>
    <row r="7" spans="1:3" ht="39" thickBot="1">
      <c r="A7" s="68" t="s">
        <v>45</v>
      </c>
      <c r="B7" s="69" t="s">
        <v>46</v>
      </c>
      <c r="C7" s="69" t="s">
        <v>47</v>
      </c>
    </row>
    <row r="8" spans="1:3" ht="26.25" thickBot="1">
      <c r="A8" s="70" t="s">
        <v>48</v>
      </c>
      <c r="B8" s="71" t="s">
        <v>49</v>
      </c>
      <c r="C8" s="72">
        <v>0.084</v>
      </c>
    </row>
    <row r="9" spans="1:3" ht="26.25" thickBot="1">
      <c r="A9" s="70" t="s">
        <v>50</v>
      </c>
      <c r="B9" s="71" t="s">
        <v>51</v>
      </c>
      <c r="C9" s="72">
        <v>0.01</v>
      </c>
    </row>
    <row r="10" spans="1:3" ht="26.25" thickBot="1">
      <c r="A10" s="70" t="s">
        <v>52</v>
      </c>
      <c r="B10" s="71" t="s">
        <v>53</v>
      </c>
      <c r="C10" s="72">
        <v>0</v>
      </c>
    </row>
    <row r="11" spans="1:3" ht="26.25" thickBot="1">
      <c r="A11" s="70" t="s">
        <v>54</v>
      </c>
      <c r="B11" s="71" t="s">
        <v>51</v>
      </c>
      <c r="C11" s="72">
        <v>0.016</v>
      </c>
    </row>
    <row r="12" spans="1:3" ht="26.25" thickBot="1">
      <c r="A12" s="73" t="s">
        <v>55</v>
      </c>
      <c r="B12" s="71" t="s">
        <v>56</v>
      </c>
      <c r="C12" s="72">
        <v>0.255</v>
      </c>
    </row>
    <row r="13" spans="1:3" ht="26.25" thickBot="1">
      <c r="A13" s="73" t="s">
        <v>57</v>
      </c>
      <c r="B13" s="71" t="s">
        <v>58</v>
      </c>
      <c r="C13" s="72">
        <v>0.212</v>
      </c>
    </row>
    <row r="14" spans="1:3" ht="13.5" thickBot="1">
      <c r="A14" s="73" t="s">
        <v>59</v>
      </c>
      <c r="B14" s="71" t="s">
        <v>60</v>
      </c>
      <c r="C14" s="72">
        <v>0.21</v>
      </c>
    </row>
    <row r="15" spans="1:3" ht="13.5" thickBot="1">
      <c r="A15" s="73" t="s">
        <v>61</v>
      </c>
      <c r="B15" s="68" t="s">
        <v>62</v>
      </c>
      <c r="C15" s="74">
        <v>0.601</v>
      </c>
    </row>
    <row r="16" spans="1:3" ht="26.25" thickBot="1">
      <c r="A16" s="73" t="s">
        <v>63</v>
      </c>
      <c r="B16" s="75" t="s">
        <v>49</v>
      </c>
      <c r="C16" s="76">
        <v>0</v>
      </c>
    </row>
    <row r="17" spans="1:3" ht="39" thickBot="1">
      <c r="A17" s="73" t="s">
        <v>64</v>
      </c>
      <c r="B17" s="77" t="s">
        <v>65</v>
      </c>
      <c r="C17" s="78">
        <v>0</v>
      </c>
    </row>
    <row r="18" spans="1:3" ht="12.75">
      <c r="A18" s="11"/>
      <c r="B18" s="11"/>
      <c r="C18" s="11"/>
    </row>
    <row r="19" spans="1:3" ht="12.75">
      <c r="A19" s="11"/>
      <c r="B19" s="11"/>
      <c r="C19" s="11"/>
    </row>
    <row r="20" spans="1:4" ht="12.75">
      <c r="A20" s="39" t="s">
        <v>66</v>
      </c>
      <c r="B20" s="39"/>
      <c r="C20" s="39"/>
      <c r="D20" s="67"/>
    </row>
    <row r="21" spans="1:4" ht="12.75">
      <c r="A21" s="39"/>
      <c r="B21" s="39"/>
      <c r="C21" s="39"/>
      <c r="D21" s="67"/>
    </row>
    <row r="22" spans="1:4" ht="12.75">
      <c r="A22" s="39" t="s">
        <v>67</v>
      </c>
      <c r="B22" s="39"/>
      <c r="C22" s="39"/>
      <c r="D22" s="67"/>
    </row>
    <row r="23" spans="1:3" ht="12.75">
      <c r="A23" s="11"/>
      <c r="B23" s="11"/>
      <c r="C2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2009-05-12T08:21:27Z</cp:lastPrinted>
  <dcterms:created xsi:type="dcterms:W3CDTF">2006-02-27T11:33:30Z</dcterms:created>
  <dcterms:modified xsi:type="dcterms:W3CDTF">2009-05-12T08:30:51Z</dcterms:modified>
  <cp:category/>
  <cp:version/>
  <cp:contentType/>
  <cp:contentStatus/>
</cp:coreProperties>
</file>